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ate1904="1"/>
  <mc:AlternateContent xmlns:mc="http://schemas.openxmlformats.org/markup-compatibility/2006">
    <mc:Choice Requires="x15">
      <x15ac:absPath xmlns:x15ac="http://schemas.microsoft.com/office/spreadsheetml/2010/11/ac" url="X:\NAS\Documents\squawkfox.com\squawkfox-website\budget-bundle\budget-bundle-xlsx\2025-CashAndKerry-rebrand\"/>
    </mc:Choice>
  </mc:AlternateContent>
  <xr:revisionPtr revIDLastSave="0" documentId="13_ncr:1_{9FB1D15F-8C65-4046-A78C-FD01280FFBBC}" xr6:coauthVersionLast="47" xr6:coauthVersionMax="47" xr10:uidLastSave="{00000000-0000-0000-0000-000000000000}"/>
  <bookViews>
    <workbookView xWindow="-120" yWindow="-120" windowWidth="21840" windowHeight="13020" tabRatio="500" xr2:uid="{00000000-000D-0000-FFFF-FFFF00000000}"/>
  </bookViews>
  <sheets>
    <sheet name="Yearly Budget" sheetId="1" r:id="rId1"/>
  </sheet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7" i="1" l="1"/>
  <c r="O15" i="1"/>
  <c r="O16" i="1"/>
  <c r="O17" i="1"/>
  <c r="O18" i="1"/>
  <c r="O19" i="1"/>
  <c r="C35" i="1"/>
  <c r="C34" i="1"/>
  <c r="D34" i="1"/>
  <c r="C33" i="1"/>
  <c r="D33" i="1"/>
  <c r="C32" i="1"/>
  <c r="D32" i="1"/>
  <c r="C31" i="1"/>
  <c r="D31" i="1"/>
  <c r="B34" i="1"/>
  <c r="B33" i="1"/>
  <c r="B32" i="1"/>
  <c r="B31" i="1"/>
  <c r="C8" i="1"/>
  <c r="M19" i="1"/>
  <c r="M27" i="1"/>
  <c r="C19" i="1"/>
  <c r="C27" i="1"/>
  <c r="D19" i="1"/>
  <c r="D27" i="1"/>
  <c r="E19" i="1"/>
  <c r="E27" i="1"/>
  <c r="F19" i="1"/>
  <c r="F27" i="1"/>
  <c r="G19" i="1"/>
  <c r="G27" i="1"/>
  <c r="H19" i="1"/>
  <c r="H27" i="1"/>
  <c r="I19" i="1"/>
  <c r="I27" i="1"/>
  <c r="J19" i="1"/>
  <c r="J27" i="1"/>
  <c r="K19" i="1"/>
  <c r="K27" i="1"/>
  <c r="L19" i="1"/>
  <c r="L27" i="1"/>
  <c r="N19" i="1"/>
  <c r="N27" i="1"/>
  <c r="O27" i="1"/>
  <c r="O26" i="1"/>
  <c r="O28" i="1"/>
  <c r="N26" i="1"/>
  <c r="N28" i="1"/>
  <c r="M26" i="1"/>
  <c r="M28" i="1"/>
  <c r="L26" i="1"/>
  <c r="L28" i="1"/>
  <c r="K26" i="1"/>
  <c r="K28" i="1"/>
  <c r="J26" i="1"/>
  <c r="J28" i="1"/>
  <c r="I26" i="1"/>
  <c r="I28" i="1"/>
  <c r="H26" i="1"/>
  <c r="H28" i="1"/>
  <c r="G26" i="1"/>
  <c r="G28" i="1"/>
  <c r="F26" i="1"/>
  <c r="F28" i="1"/>
  <c r="E26" i="1"/>
  <c r="E28" i="1"/>
  <c r="D26" i="1"/>
  <c r="D28" i="1"/>
  <c r="C26" i="1"/>
  <c r="C28" i="1"/>
  <c r="O8" i="1"/>
  <c r="N8" i="1"/>
  <c r="D8" i="1"/>
  <c r="E8" i="1"/>
  <c r="F8" i="1"/>
  <c r="G8" i="1"/>
  <c r="H8" i="1"/>
  <c r="I8" i="1"/>
  <c r="J8" i="1"/>
  <c r="K8" i="1"/>
  <c r="L8" i="1"/>
  <c r="M8" i="1"/>
</calcChain>
</file>

<file path=xl/sharedStrings.xml><?xml version="1.0" encoding="utf-8"?>
<sst xmlns="http://schemas.openxmlformats.org/spreadsheetml/2006/main" count="65" uniqueCount="30">
  <si>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</si>
  <si>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</si>
  <si>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</si>
  <si>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</si>
  <si>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</si>
  <si>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</si>
  <si>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</si>
  <si>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</si>
  <si>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</si>
  <si>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</si>
  <si>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</si>
  <si>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</si>
  <si>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</si>
  <si>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Difference</t>
  </si>
  <si>
    <t>Totals</t>
  </si>
  <si>
    <t>Income</t>
  </si>
  <si>
    <t>Expenses</t>
  </si>
  <si>
    <t>Category</t>
  </si>
  <si>
    <t>% of Income</t>
  </si>
  <si>
    <t>Totals &amp; Summary</t>
  </si>
  <si>
    <t>Enter your monthly expenses for each category. Some will be the same each month, while others will vary throughout the year.</t>
  </si>
  <si>
    <t>For each month, enter your net income – that's after taxes and deductions.</t>
  </si>
  <si>
    <t>Monthly and yearly totals of your income and expenses are shown here. Negative values (expenses greater than income) are highlighted in red.</t>
  </si>
  <si>
    <t>Flexible Budget Spreadsheet</t>
  </si>
  <si>
    <t>Essential</t>
  </si>
  <si>
    <t>Lifestyle</t>
  </si>
  <si>
    <t>Savings/Debt</t>
  </si>
  <si>
    <t>Unexpected</t>
  </si>
  <si>
    <t>100.00%</t>
  </si>
  <si>
    <r>
      <rPr>
        <u/>
        <sz val="28"/>
        <rFont val="Calibri"/>
        <family val="2"/>
        <scheme val="minor"/>
      </rPr>
      <t>CashAndKerry</t>
    </r>
    <r>
      <rPr>
        <sz val="18"/>
        <rFont val="Calibri"/>
        <family val="2"/>
        <scheme val="minor"/>
      </rPr>
      <t>.com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</si>
</sst>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&quot;$&quot;#,##0.00"/>
    <numFmt numFmtId="165" formatCode="0.0%"/>
  </numFmts>
  <fonts count="9" x14ac:knownFonts="1">
    <font>
      <sz val="10"/>
      <name val="Verdana"/>
    </font>
    <font>
      <u/>
      <sz val="10"/>
      <color theme="10"/>
      <name val="Verdana"/>
    </font>
    <font>
      <u/>
      <sz val="10"/>
      <color theme="11"/>
      <name val="Verdana"/>
    </font>
    <font>
      <b/>
      <sz val="16"/>
      <name val="Verdana"/>
    </font>
    <font>
      <sz val="28"/>
      <name val="Calibri"/>
      <family val="2"/>
      <scheme val="minor"/>
    </font>
    <font>
      <u/>
      <sz val="28"/>
      <name val="Calibri"/>
      <family val="2"/>
      <scheme val="minor"/>
    </font>
    <font>
      <sz val="18"/>
      <name val="Calibri"/>
      <family val="2"/>
      <scheme val="minor"/>
    </font>
    <font>
      <b/>
      <u/>
      <sz val="24"/>
      <name val="Verdana"/>
      <family val="2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164" fontId="0" fillId="0" borderId="0" xfId="0" applyNumberFormat="1" applyAlignment="1">
      <alignment horizontal="left"/>
    </xf>
    <xf numFmtId="164" fontId="0" fillId="0" borderId="0" xfId="0" applyNumberFormat="1"/>
    <xf numFmtId="10" fontId="0" fillId="0" borderId="0" xfId="0" applyNumberFormat="1"/>
    <xf numFmtId="4" fontId="0" fillId="0" borderId="0" xfId="0" applyNumberFormat="1"/>
    <xf numFmtId="164" fontId="3" fillId="0" borderId="0" xfId="0" applyNumberFormat="1" applyFont="1"/>
    <xf numFmtId="164" fontId="4" fillId="0" borderId="0" xfId="0" applyNumberFormat="1" applyFont="1" applyAlignment="1">
      <alignment horizontal="right"/>
    </xf>
    <xf numFmtId="164" fontId="7" fillId="0" borderId="0" xfId="0" applyNumberFormat="1" applyFont="1"/>
    <xf numFmtId="164" fontId="0" fillId="0" borderId="0" xfId="0" quotePrefix="1" applyNumberFormat="1"/>
    <xf numFmtId="0" fontId="8" fillId="0" borderId="0" xfId="0" applyFont="1"/>
    <xf numFmtId="164" fontId="8" fillId="0" borderId="0" xfId="0" applyNumberFormat="1" applyFont="1"/>
    <xf numFmtId="165" fontId="0" fillId="0" borderId="0" xfId="0" applyNumberFormat="1"/>
    <xf numFmtId="165" fontId="8" fillId="0" borderId="0" xfId="0" applyNumberFormat="1" applyFont="1" applyAlignment="1">
      <alignment horizontal="right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116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5" formatCode="0.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u/>
      </font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  <color theme="0"/>
      </font>
      <fill>
        <patternFill>
          <bgColor rgb="FF00B0F0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font>
        <u/>
      </font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  <color theme="1"/>
      </font>
      <fill>
        <patternFill>
          <bgColor rgb="FF92D050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font>
        <u/>
      </font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  <color theme="0"/>
      </font>
      <fill>
        <patternFill>
          <bgColor rgb="FFE663BD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font>
        <u/>
      </font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  <color theme="1"/>
      </font>
      <fill>
        <patternFill>
          <bgColor rgb="FFFBF83D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14996795556505021"/>
        </vertical>
        <horizontal style="thin">
          <color theme="0" tint="-0.14996795556505021"/>
        </horizontal>
      </border>
    </dxf>
  </dxfs>
  <tableStyles count="4" defaultTableStyle="Squawkfox Expenses" defaultPivotStyle="PivotStyleMedium7">
    <tableStyle name="Squawkfox - Category" pivot="0" count="6" xr9:uid="{00000000-0011-0000-FFFF-FFFF00000000}">
      <tableStyleElement type="wholeTable" dxfId="115"/>
      <tableStyleElement type="headerRow" dxfId="114"/>
      <tableStyleElement type="totalRow" dxfId="113"/>
      <tableStyleElement type="firstColumn" dxfId="112"/>
      <tableStyleElement type="lastColumn" dxfId="111"/>
      <tableStyleElement type="firstHeaderCell" dxfId="110"/>
    </tableStyle>
    <tableStyle name="Squawkfox - Income" pivot="0" count="6" xr9:uid="{00000000-0011-0000-FFFF-FFFF01000000}">
      <tableStyleElement type="wholeTable" dxfId="109"/>
      <tableStyleElement type="headerRow" dxfId="108"/>
      <tableStyleElement type="totalRow" dxfId="107"/>
      <tableStyleElement type="firstColumn" dxfId="106"/>
      <tableStyleElement type="lastColumn" dxfId="105"/>
      <tableStyleElement type="firstHeaderCell" dxfId="104"/>
    </tableStyle>
    <tableStyle name="Squawkfox - Summaries" pivot="0" count="6" xr9:uid="{00000000-0011-0000-FFFF-FFFF02000000}">
      <tableStyleElement type="wholeTable" dxfId="103"/>
      <tableStyleElement type="headerRow" dxfId="102"/>
      <tableStyleElement type="totalRow" dxfId="101"/>
      <tableStyleElement type="firstColumn" dxfId="100"/>
      <tableStyleElement type="lastColumn" dxfId="99"/>
      <tableStyleElement type="firstHeaderCell" dxfId="98"/>
    </tableStyle>
    <tableStyle name="Squawkfox Expenses" pivot="0" count="6" xr9:uid="{00000000-0011-0000-FFFF-FFFF03000000}">
      <tableStyleElement type="wholeTable" dxfId="97"/>
      <tableStyleElement type="headerRow" dxfId="96"/>
      <tableStyleElement type="totalRow" dxfId="95"/>
      <tableStyleElement type="firstColumn" dxfId="94"/>
      <tableStyleElement type="lastColumn" dxfId="93"/>
      <tableStyleElement type="firstHeaderCell" dxfId="92"/>
    </tableStyle>
  </tableStyles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DEE9F6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BF83D"/>
      <color rgb="FF60C6E1"/>
      <color rgb="FFCB8AD4"/>
      <color rgb="FFE749DF"/>
      <color rgb="FFACB949"/>
      <color rgb="FFE663BD"/>
      <color rgb="FFFCD953"/>
      <color rgb="FF9EC5D9"/>
      <color rgb="FFCF5C5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Monthly Income vs. Expenses</a:t>
            </a:r>
          </a:p>
          <a:p>
            <a:pPr algn="l">
              <a:defRPr b="1"/>
            </a:pPr>
            <a:r>
              <a:rPr lang="en-US" b="0"/>
              <a:t>For</a:t>
            </a:r>
            <a:r>
              <a:rPr lang="en-US" b="0" baseline="0"/>
              <a:t> each month, this shows your total income and expenses,</a:t>
            </a:r>
          </a:p>
          <a:p>
            <a:pPr algn="l">
              <a:defRPr b="1"/>
            </a:pPr>
            <a:r>
              <a:rPr lang="en-US" b="0" baseline="0"/>
              <a:t>and a line indicating the difference between the two.</a:t>
            </a:r>
            <a:endParaRPr lang="en-US" b="0"/>
          </a:p>
        </c:rich>
      </c:tx>
      <c:layout>
        <c:manualLayout>
          <c:xMode val="edge"/>
          <c:yMode val="edge"/>
          <c:x val="1.44472361809045E-2"/>
          <c:y val="2.05479452054793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'Yearly Budget'!$B$26</c:f>
              <c:strCache>
                <c:ptCount val="1"/>
                <c:pt idx="0">
                  <c:v>Income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'Yearly Budget'!$C$25:$N$25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'Yearly Budget'!$C$26:$N$26</c:f>
              <c:numCache>
                <c:formatCode>"$"#,##0.00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84-4468-B11B-8DBE14A596D3}"/>
            </c:ext>
          </c:extLst>
        </c:ser>
        <c:ser>
          <c:idx val="1"/>
          <c:order val="1"/>
          <c:tx>
            <c:strRef>
              <c:f>'Yearly Budget'!$B$27</c:f>
              <c:strCache>
                <c:ptCount val="1"/>
                <c:pt idx="0">
                  <c:v>Expenses</c:v>
                </c:pt>
              </c:strCache>
            </c:strRef>
          </c:tx>
          <c:spPr>
            <a:solidFill>
              <a:srgbClr val="60C6E1"/>
            </a:solidFill>
            <a:ln>
              <a:noFill/>
            </a:ln>
            <a:effectLst/>
          </c:spPr>
          <c:invertIfNegative val="0"/>
          <c:cat>
            <c:strRef>
              <c:f>'Yearly Budget'!$C$25:$N$25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'Yearly Budget'!$C$27:$N$27</c:f>
              <c:numCache>
                <c:formatCode>"$"#,##0.00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84-4468-B11B-8DBE14A59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143459792"/>
        <c:axId val="-2143456176"/>
      </c:barChart>
      <c:lineChart>
        <c:grouping val="standard"/>
        <c:varyColors val="0"/>
        <c:ser>
          <c:idx val="2"/>
          <c:order val="2"/>
          <c:tx>
            <c:strRef>
              <c:f>'Yearly Budget'!$B$28</c:f>
              <c:strCache>
                <c:ptCount val="1"/>
                <c:pt idx="0">
                  <c:v>Difference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'Yearly Budget'!$C$25:$N$25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'Yearly Budget'!$C$28:$N$28</c:f>
              <c:numCache>
                <c:formatCode>"$"#,##0.00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84-4468-B11B-8DBE14A59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43459792"/>
        <c:axId val="-2143456176"/>
      </c:lineChart>
      <c:catAx>
        <c:axId val="-214345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3456176"/>
        <c:crosses val="autoZero"/>
        <c:auto val="1"/>
        <c:lblAlgn val="ctr"/>
        <c:lblOffset val="100"/>
        <c:noMultiLvlLbl val="0"/>
      </c:catAx>
      <c:valAx>
        <c:axId val="-2143456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3459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0"/>
          <a:lstStyle/>
          <a:p>
            <a:pPr algn="l"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Expense Breakdown</a:t>
            </a:r>
          </a:p>
          <a:p>
            <a:pPr algn="l">
              <a:defRPr/>
            </a:pPr>
            <a:r>
              <a:rPr lang="en-US" sz="1400" b="0"/>
              <a:t>Where</a:t>
            </a:r>
            <a:r>
              <a:rPr lang="en-US" sz="1400" b="0" baseline="0"/>
              <a:t> all the money went over the year</a:t>
            </a:r>
            <a:endParaRPr lang="en-US" sz="1400" b="0"/>
          </a:p>
        </c:rich>
      </c:tx>
      <c:layout>
        <c:manualLayout>
          <c:xMode val="edge"/>
          <c:yMode val="edge"/>
          <c:x val="1.7056603773584901E-2"/>
          <c:y val="3.15789473684209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0"/>
        <a:lstStyle/>
        <a:p>
          <a:pPr algn="l"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'Yearly Budget'!$C$30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47-47BB-8B62-F698F93BEFA5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47-47BB-8B62-F698F93BEFA5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47-47BB-8B62-F698F93BEFA5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47-47BB-8B62-F698F93BEFA5}"/>
              </c:ext>
            </c:extLst>
          </c:dPt>
          <c:dPt>
            <c:idx val="4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C47-47BB-8B62-F698F93BEFA5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C47-47BB-8B62-F698F93BEFA5}"/>
              </c:ext>
            </c:extLst>
          </c:dPt>
          <c:dPt>
            <c:idx val="6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C47-47BB-8B62-F698F93BEFA5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9C47-47BB-8B62-F698F93BEFA5}"/>
              </c:ext>
            </c:extLst>
          </c:dPt>
          <c:dLbls>
            <c:dLbl>
              <c:idx val="3"/>
              <c:layout>
                <c:manualLayout>
                  <c:x val="1.0062893081761001E-2"/>
                  <c:y val="2.105263157894579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C47-47BB-8B62-F698F93BEF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'Yearly Budget'!$B$31:$B$34</c:f>
              <c:strCache>
                <c:ptCount val="4"/>
                <c:pt idx="0">
                  <c:v>Essential</c:v>
                </c:pt>
                <c:pt idx="1">
                  <c:v>Lifestyle</c:v>
                </c:pt>
                <c:pt idx="2">
                  <c:v>Savings/Debt</c:v>
                </c:pt>
                <c:pt idx="3">
                  <c:v>Unexpected</c:v>
                </c:pt>
              </c:strCache>
            </c:strRef>
          </c:cat>
          <c:val>
            <c:numRef>
              <c:f>'Yearly Budget'!$C$31:$C$34</c:f>
              <c:numCache>
                <c:formatCode>"$"#,##0.00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9C47-47BB-8B62-F698F93BEFA5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76</xdr:row>
      <xdr:rowOff>101600</xdr:rowOff>
    </xdr:from>
    <xdr:to>
      <xdr:col>10</xdr:col>
      <xdr:colOff>469900</xdr:colOff>
      <xdr:row>110</xdr:row>
      <xdr:rowOff>50800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37</xdr:row>
      <xdr:rowOff>139700</xdr:rowOff>
    </xdr:from>
    <xdr:to>
      <xdr:col>10</xdr:col>
      <xdr:colOff>469900</xdr:colOff>
      <xdr:row>74</xdr:row>
      <xdr:rowOff>63500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Income" displayName="Income" ref="B6:O8" totalsRowCount="1">
  <autoFilter ref="B6:O7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000-000001000000}" name="Income" totalsRowLabel="Total" totalsRowDxfId="91"/>
    <tableColumn id="2" xr3:uid="{00000000-0010-0000-0000-000002000000}" name="Jan" totalsRowFunction="sum" totalsRowDxfId="90"/>
    <tableColumn id="3" xr3:uid="{00000000-0010-0000-0000-000003000000}" name="Feb" totalsRowFunction="sum" dataDxfId="89" totalsRowDxfId="88"/>
    <tableColumn id="4" xr3:uid="{00000000-0010-0000-0000-000004000000}" name="Mar" totalsRowFunction="sum" dataDxfId="87" totalsRowDxfId="86"/>
    <tableColumn id="5" xr3:uid="{00000000-0010-0000-0000-000005000000}" name="Apr" totalsRowFunction="sum" dataDxfId="85" totalsRowDxfId="84"/>
    <tableColumn id="6" xr3:uid="{00000000-0010-0000-0000-000006000000}" name="May" totalsRowFunction="sum" dataDxfId="83" totalsRowDxfId="82"/>
    <tableColumn id="7" xr3:uid="{00000000-0010-0000-0000-000007000000}" name="Jun" totalsRowFunction="sum" dataDxfId="81" totalsRowDxfId="80"/>
    <tableColumn id="8" xr3:uid="{00000000-0010-0000-0000-000008000000}" name="Jul" totalsRowFunction="sum" dataDxfId="79" totalsRowDxfId="78"/>
    <tableColumn id="9" xr3:uid="{00000000-0010-0000-0000-000009000000}" name="Aug" totalsRowFunction="sum" dataDxfId="77" totalsRowDxfId="76"/>
    <tableColumn id="10" xr3:uid="{00000000-0010-0000-0000-00000A000000}" name="Sep" totalsRowFunction="sum" dataDxfId="75" totalsRowDxfId="74"/>
    <tableColumn id="11" xr3:uid="{00000000-0010-0000-0000-00000B000000}" name="Oct" totalsRowFunction="sum" dataDxfId="73" totalsRowDxfId="72"/>
    <tableColumn id="12" xr3:uid="{00000000-0010-0000-0000-00000C000000}" name="Nov" totalsRowFunction="sum" dataDxfId="71" totalsRowDxfId="70"/>
    <tableColumn id="13" xr3:uid="{00000000-0010-0000-0000-00000D000000}" name="Dec" totalsRowFunction="sum" dataDxfId="69" totalsRowDxfId="68"/>
    <tableColumn id="14" xr3:uid="{00000000-0010-0000-0000-00000E000000}" name="Total" totalsRowFunction="sum" dataDxfId="67" totalsRowDxfId="66">
      <calculatedColumnFormula>SUM(Income[[#This Row],[Jan]:[Dec]])</calculatedColumnFormula>
    </tableColumn>
  </tableColumns>
  <tableStyleInfo name="Squawkfox - Summaries" showFirstColumn="1" showLastColumn="1" showRowStripes="1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HomeExpenses" displayName="HomeExpenses" ref="B14:O19" totalsRowCount="1" headerRowDxfId="65" dataDxfId="64">
  <autoFilter ref="B14:O18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100-000001000000}" name="Expenses" totalsRowLabel="Total" dataDxfId="63" totalsRowDxfId="62"/>
    <tableColumn id="2" xr3:uid="{00000000-0010-0000-0100-000002000000}" name="Jan" totalsRowFunction="sum" dataDxfId="61" totalsRowDxfId="60"/>
    <tableColumn id="3" xr3:uid="{00000000-0010-0000-0100-000003000000}" name="Feb" totalsRowFunction="sum" dataDxfId="59" totalsRowDxfId="58"/>
    <tableColumn id="4" xr3:uid="{00000000-0010-0000-0100-000004000000}" name="Mar" totalsRowFunction="sum" dataDxfId="57" totalsRowDxfId="56"/>
    <tableColumn id="5" xr3:uid="{00000000-0010-0000-0100-000005000000}" name="Apr" totalsRowFunction="sum" dataDxfId="55" totalsRowDxfId="54"/>
    <tableColumn id="6" xr3:uid="{00000000-0010-0000-0100-000006000000}" name="May" totalsRowFunction="sum" dataDxfId="53" totalsRowDxfId="52"/>
    <tableColumn id="7" xr3:uid="{00000000-0010-0000-0100-000007000000}" name="Jun" totalsRowFunction="sum" dataDxfId="51" totalsRowDxfId="50"/>
    <tableColumn id="8" xr3:uid="{00000000-0010-0000-0100-000008000000}" name="Jul" totalsRowFunction="sum" dataDxfId="49" totalsRowDxfId="48"/>
    <tableColumn id="9" xr3:uid="{00000000-0010-0000-0100-000009000000}" name="Aug" totalsRowFunction="sum" dataDxfId="47" totalsRowDxfId="46"/>
    <tableColumn id="10" xr3:uid="{00000000-0010-0000-0100-00000A000000}" name="Sep" totalsRowFunction="sum" dataDxfId="45" totalsRowDxfId="44"/>
    <tableColumn id="11" xr3:uid="{00000000-0010-0000-0100-00000B000000}" name="Oct" totalsRowFunction="sum" dataDxfId="43" totalsRowDxfId="42"/>
    <tableColumn id="12" xr3:uid="{00000000-0010-0000-0100-00000C000000}" name="Nov" totalsRowFunction="sum" dataDxfId="41" totalsRowDxfId="40"/>
    <tableColumn id="13" xr3:uid="{00000000-0010-0000-0100-00000D000000}" name="Dec" totalsRowFunction="sum" dataDxfId="39" totalsRowDxfId="38"/>
    <tableColumn id="14" xr3:uid="{00000000-0010-0000-0100-00000E000000}" name="Total" totalsRowFunction="sum" dataDxfId="37" totalsRowDxfId="36">
      <calculatedColumnFormula>SUM(C15:N15)</calculatedColumnFormula>
    </tableColumn>
  </tableColumns>
  <tableStyleInfo name="Squawkfox Expenses" showFirstColumn="1" showLastColumn="1" showRowStripes="1" showColumnStripes="1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9000000}" name="Totals" displayName="Totals" ref="B25:O28" totalsRowCount="1" headerRowDxfId="35">
  <autoFilter ref="B25:O27" xr:uid="{00000000-0009-0000-0100-00000B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900-000001000000}" name="Totals" totalsRowLabel="Difference" totalsRowDxfId="34"/>
    <tableColumn id="2" xr3:uid="{00000000-0010-0000-0900-000002000000}" name="Jan" totalsRowFunction="custom" totalsRowDxfId="33">
      <totalsRowFormula>C26-C27</totalsRowFormula>
    </tableColumn>
    <tableColumn id="3" xr3:uid="{00000000-0010-0000-0900-000003000000}" name="Feb" totalsRowFunction="custom" dataDxfId="32" totalsRowDxfId="31">
      <totalsRowFormula>D26-D27</totalsRowFormula>
    </tableColumn>
    <tableColumn id="4" xr3:uid="{00000000-0010-0000-0900-000004000000}" name="Mar" totalsRowFunction="custom" dataDxfId="30" totalsRowDxfId="29">
      <totalsRowFormula>E26-E27</totalsRowFormula>
    </tableColumn>
    <tableColumn id="5" xr3:uid="{00000000-0010-0000-0900-000005000000}" name="Apr" totalsRowFunction="custom" dataDxfId="28" totalsRowDxfId="27">
      <totalsRowFormula>F26-F27</totalsRowFormula>
    </tableColumn>
    <tableColumn id="6" xr3:uid="{00000000-0010-0000-0900-000006000000}" name="May" totalsRowFunction="custom" dataDxfId="26" totalsRowDxfId="25">
      <totalsRowFormula>G26-G27</totalsRowFormula>
    </tableColumn>
    <tableColumn id="7" xr3:uid="{00000000-0010-0000-0900-000007000000}" name="Jun" totalsRowFunction="custom" dataDxfId="24" totalsRowDxfId="23">
      <totalsRowFormula>H26-H27</totalsRowFormula>
    </tableColumn>
    <tableColumn id="8" xr3:uid="{00000000-0010-0000-0900-000008000000}" name="Jul" totalsRowFunction="custom" dataDxfId="22" totalsRowDxfId="21">
      <totalsRowFormula>I26-I27</totalsRowFormula>
    </tableColumn>
    <tableColumn id="9" xr3:uid="{00000000-0010-0000-0900-000009000000}" name="Aug" totalsRowFunction="custom" dataDxfId="20" totalsRowDxfId="19">
      <totalsRowFormula>J26-J27</totalsRowFormula>
    </tableColumn>
    <tableColumn id="10" xr3:uid="{00000000-0010-0000-0900-00000A000000}" name="Sep" totalsRowFunction="custom" dataDxfId="18" totalsRowDxfId="17">
      <totalsRowFormula>K26-K27</totalsRowFormula>
    </tableColumn>
    <tableColumn id="11" xr3:uid="{00000000-0010-0000-0900-00000B000000}" name="Oct" totalsRowFunction="custom" dataDxfId="16" totalsRowDxfId="15">
      <totalsRowFormula>L26-L27</totalsRowFormula>
    </tableColumn>
    <tableColumn id="12" xr3:uid="{00000000-0010-0000-0900-00000C000000}" name="Nov" totalsRowFunction="custom" dataDxfId="14" totalsRowDxfId="13">
      <totalsRowFormula>M26-M27</totalsRowFormula>
    </tableColumn>
    <tableColumn id="13" xr3:uid="{00000000-0010-0000-0900-00000D000000}" name="Dec" totalsRowFunction="custom" dataDxfId="12" totalsRowDxfId="11">
      <totalsRowFormula>N26-N27</totalsRowFormula>
    </tableColumn>
    <tableColumn id="14" xr3:uid="{00000000-0010-0000-0900-00000E000000}" name="Total" totalsRowFunction="custom" dataDxfId="10" totalsRowDxfId="9">
      <totalsRowFormula>O26-O27</totalsRowFormula>
    </tableColumn>
  </tableColumns>
  <tableStyleInfo name="Squawkfox - Income" showFirstColumn="1" showLastColumn="1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A000000}" name="Categories" displayName="Categories" ref="B30:D35" totalsRowCount="1" headerRowDxfId="8" dataDxfId="7">
  <autoFilter ref="B30:D34" xr:uid="{00000000-0009-0000-0100-00000C000000}">
    <filterColumn colId="0" hiddenButton="1"/>
    <filterColumn colId="1" hiddenButton="1"/>
    <filterColumn colId="2" hiddenButton="1"/>
  </autoFilter>
  <tableColumns count="3">
    <tableColumn id="1" xr3:uid="{00000000-0010-0000-0A00-000001000000}" name="Category" totalsRowLabel="Total" dataDxfId="6" totalsRowDxfId="5"/>
    <tableColumn id="2" xr3:uid="{00000000-0010-0000-0A00-000002000000}" name="Total" totalsRowFunction="custom" dataDxfId="4" totalsRowDxfId="3">
      <totalsRowFormula>HomeExpenses[[#Totals],[Total]]</totalsRowFormula>
    </tableColumn>
    <tableColumn id="3" xr3:uid="{00000000-0010-0000-0A00-000003000000}" name="% of Income" totalsRowLabel="100.00%" dataDxfId="2" totalsRowDxfId="1">
      <calculatedColumnFormula>Categories[[#This Row],[Total]]/Categories[[#Totals],[Total]]</calculatedColumnFormula>
    </tableColumn>
  </tableColumns>
  <tableStyleInfo name="Squawkfox - Category" showFirstColumn="1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Squawkfox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BB755"/>
      </a:accent1>
      <a:accent2>
        <a:srgbClr val="FC7570"/>
      </a:accent2>
      <a:accent3>
        <a:srgbClr val="6EDA55"/>
      </a:accent3>
      <a:accent4>
        <a:srgbClr val="9B9BD7"/>
      </a:accent4>
      <a:accent5>
        <a:srgbClr val="218A8C"/>
      </a:accent5>
      <a:accent6>
        <a:srgbClr val="06E5FF"/>
      </a:accent6>
      <a:hlink>
        <a:srgbClr val="0096D2"/>
      </a:hlink>
      <a:folHlink>
        <a:srgbClr val="00578B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B1:O35"/>
  <sheetViews>
    <sheetView showGridLines="0" tabSelected="1" workbookViewId="0">
      <selection activeCell="O1" sqref="O1"/>
    </sheetView>
  </sheetViews>
  <sheetFormatPr defaultColWidth="10.625" defaultRowHeight="12.75" x14ac:dyDescent="0.2"/>
  <cols>
    <col min="1" max="1" width="3.5" style="2" customWidth="1"/>
    <col min="2" max="2" width="24.5" style="2" bestFit="1" customWidth="1"/>
    <col min="3" max="14" width="12.625" style="2" customWidth="1"/>
    <col min="15" max="15" width="17" style="2" customWidth="1"/>
    <col min="16" max="16384" width="10.625" style="2"/>
  </cols>
  <sheetData>
    <row r="1" spans="2:15" ht="36" x14ac:dyDescent="0.55000000000000004">
      <c r="B1" s="7" t="s">
        <v>23</v>
      </c>
      <c r="O1" s="6" t="s">
        <v>29</v>
      </c>
    </row>
    <row r="3" spans="2:15" ht="19.5" x14ac:dyDescent="0.25">
      <c r="B3" s="5" t="s">
        <v>15</v>
      </c>
    </row>
    <row r="4" spans="2:15" x14ac:dyDescent="0.2">
      <c r="B4" s="2" t="s">
        <v>21</v>
      </c>
    </row>
    <row r="6" spans="2:15" x14ac:dyDescent="0.2">
      <c r="B6" s="2" t="s">
        <v>15</v>
      </c>
      <c r="C6" s="1" t="s">
        <v>0</v>
      </c>
      <c r="D6" s="1" t="s">
        <v>1</v>
      </c>
      <c r="E6" s="1" t="s">
        <v>2</v>
      </c>
      <c r="F6" s="1" t="s">
        <v>3</v>
      </c>
      <c r="G6" s="1" t="s">
        <v>4</v>
      </c>
      <c r="H6" s="1" t="s">
        <v>5</v>
      </c>
      <c r="I6" s="1" t="s">
        <v>6</v>
      </c>
      <c r="J6" s="1" t="s">
        <v>7</v>
      </c>
      <c r="K6" s="1" t="s">
        <v>8</v>
      </c>
      <c r="L6" s="1" t="s">
        <v>9</v>
      </c>
      <c r="M6" s="1" t="s">
        <v>10</v>
      </c>
      <c r="N6" s="1" t="s">
        <v>11</v>
      </c>
      <c r="O6" s="1" t="s">
        <v>12</v>
      </c>
    </row>
    <row r="7" spans="2:15" x14ac:dyDescent="0.2">
      <c r="B7" s="2" t="s">
        <v>15</v>
      </c>
      <c r="O7" s="2">
        <f>SUM(Income[[#This Row],[Jan]:[Dec]])</f>
        <v>0</v>
      </c>
    </row>
    <row r="8" spans="2:15" x14ac:dyDescent="0.2">
      <c r="B8" s="9" t="s">
        <v>12</v>
      </c>
      <c r="C8" s="10">
        <f>SUBTOTAL(109,Income[Jan])</f>
        <v>0</v>
      </c>
      <c r="D8" s="10">
        <f>SUBTOTAL(109,Income[Feb])</f>
        <v>0</v>
      </c>
      <c r="E8" s="10">
        <f>SUBTOTAL(109,Income[Mar])</f>
        <v>0</v>
      </c>
      <c r="F8" s="10">
        <f>SUBTOTAL(109,Income[Apr])</f>
        <v>0</v>
      </c>
      <c r="G8" s="10">
        <f>SUBTOTAL(109,Income[May])</f>
        <v>0</v>
      </c>
      <c r="H8" s="10">
        <f>SUBTOTAL(109,Income[Jun])</f>
        <v>0</v>
      </c>
      <c r="I8" s="10">
        <f>SUBTOTAL(109,Income[Jul])</f>
        <v>0</v>
      </c>
      <c r="J8" s="10">
        <f>SUBTOTAL(109,Income[Aug])</f>
        <v>0</v>
      </c>
      <c r="K8" s="10">
        <f>SUBTOTAL(109,Income[Sep])</f>
        <v>0</v>
      </c>
      <c r="L8" s="10">
        <f>SUBTOTAL(109,Income[Oct])</f>
        <v>0</v>
      </c>
      <c r="M8" s="10">
        <f>SUBTOTAL(109,Income[Nov])</f>
        <v>0</v>
      </c>
      <c r="N8" s="10">
        <f>SUBTOTAL(109,Income[Dec])</f>
        <v>0</v>
      </c>
      <c r="O8" s="10">
        <f>SUBTOTAL(109,Income[Total])</f>
        <v>0</v>
      </c>
    </row>
    <row r="9" spans="2:15" x14ac:dyDescent="0.2">
      <c r="B9"/>
    </row>
    <row r="10" spans="2:15" x14ac:dyDescent="0.2">
      <c r="B10"/>
    </row>
    <row r="11" spans="2:15" ht="19.5" x14ac:dyDescent="0.25">
      <c r="B11" s="5" t="s">
        <v>16</v>
      </c>
    </row>
    <row r="12" spans="2:15" x14ac:dyDescent="0.2">
      <c r="B12" s="2" t="s">
        <v>20</v>
      </c>
    </row>
    <row r="14" spans="2:15" x14ac:dyDescent="0.2">
      <c r="B14" s="8" t="s">
        <v>16</v>
      </c>
      <c r="C14" s="1" t="s">
        <v>0</v>
      </c>
      <c r="D14" s="1" t="s">
        <v>1</v>
      </c>
      <c r="E14" s="1" t="s">
        <v>2</v>
      </c>
      <c r="F14" s="1" t="s">
        <v>3</v>
      </c>
      <c r="G14" s="1" t="s">
        <v>4</v>
      </c>
      <c r="H14" s="1" t="s">
        <v>5</v>
      </c>
      <c r="I14" s="1" t="s">
        <v>6</v>
      </c>
      <c r="J14" s="1" t="s">
        <v>7</v>
      </c>
      <c r="K14" s="1" t="s">
        <v>8</v>
      </c>
      <c r="L14" s="1" t="s">
        <v>9</v>
      </c>
      <c r="M14" s="1" t="s">
        <v>10</v>
      </c>
      <c r="N14" s="1" t="s">
        <v>11</v>
      </c>
      <c r="O14" s="1" t="s">
        <v>12</v>
      </c>
    </row>
    <row r="15" spans="2:15" x14ac:dyDescent="0.2">
      <c r="B15" s="2" t="s">
        <v>24</v>
      </c>
      <c r="O15" s="2">
        <f>SUM(C15:N15)</f>
        <v>0</v>
      </c>
    </row>
    <row r="16" spans="2:15" x14ac:dyDescent="0.2">
      <c r="B16" s="2" t="s">
        <v>25</v>
      </c>
      <c r="O16" s="2">
        <f>SUM(C16:N16)</f>
        <v>0</v>
      </c>
    </row>
    <row r="17" spans="2:15" x14ac:dyDescent="0.2">
      <c r="B17" s="2" t="s">
        <v>26</v>
      </c>
      <c r="O17" s="2">
        <f>SUM(C17:N17)</f>
        <v>0</v>
      </c>
    </row>
    <row r="18" spans="2:15" x14ac:dyDescent="0.2">
      <c r="B18" s="2" t="s">
        <v>27</v>
      </c>
      <c r="O18" s="2">
        <f>SUM(C18:N18)</f>
        <v>0</v>
      </c>
    </row>
    <row r="19" spans="2:15" x14ac:dyDescent="0.2">
      <c r="B19" s="9" t="s">
        <v>12</v>
      </c>
      <c r="C19" s="10">
        <f>SUBTOTAL(109,HomeExpenses[Jan])</f>
        <v>0</v>
      </c>
      <c r="D19" s="10">
        <f>SUBTOTAL(109,HomeExpenses[Feb])</f>
        <v>0</v>
      </c>
      <c r="E19" s="10">
        <f>SUBTOTAL(109,HomeExpenses[Mar])</f>
        <v>0</v>
      </c>
      <c r="F19" s="10">
        <f>SUBTOTAL(109,HomeExpenses[Apr])</f>
        <v>0</v>
      </c>
      <c r="G19" s="10">
        <f>SUBTOTAL(109,HomeExpenses[May])</f>
        <v>0</v>
      </c>
      <c r="H19" s="10">
        <f>SUBTOTAL(109,HomeExpenses[Jun])</f>
        <v>0</v>
      </c>
      <c r="I19" s="10">
        <f>SUBTOTAL(109,HomeExpenses[Jul])</f>
        <v>0</v>
      </c>
      <c r="J19" s="10">
        <f>SUBTOTAL(109,HomeExpenses[Aug])</f>
        <v>0</v>
      </c>
      <c r="K19" s="10">
        <f>SUBTOTAL(109,HomeExpenses[Sep])</f>
        <v>0</v>
      </c>
      <c r="L19" s="10">
        <f>SUBTOTAL(109,HomeExpenses[Oct])</f>
        <v>0</v>
      </c>
      <c r="M19" s="10">
        <f>SUBTOTAL(109,HomeExpenses[Nov])</f>
        <v>0</v>
      </c>
      <c r="N19" s="10">
        <f>SUBTOTAL(109,HomeExpenses[Dec])</f>
        <v>0</v>
      </c>
      <c r="O19" s="10">
        <f>SUBTOTAL(109,HomeExpenses[Total])</f>
        <v>0</v>
      </c>
    </row>
    <row r="22" spans="2:15" ht="19.5" x14ac:dyDescent="0.25">
      <c r="B22" s="5" t="s">
        <v>19</v>
      </c>
    </row>
    <row r="23" spans="2:15" x14ac:dyDescent="0.2">
      <c r="B23" s="2" t="s">
        <v>22</v>
      </c>
    </row>
    <row r="25" spans="2:15" x14ac:dyDescent="0.2">
      <c r="B25" s="2" t="s">
        <v>14</v>
      </c>
      <c r="C25" s="2" t="s">
        <v>0</v>
      </c>
      <c r="D25" s="2" t="s">
        <v>1</v>
      </c>
      <c r="E25" s="2" t="s">
        <v>2</v>
      </c>
      <c r="F25" s="2" t="s">
        <v>3</v>
      </c>
      <c r="G25" s="2" t="s">
        <v>4</v>
      </c>
      <c r="H25" s="2" t="s">
        <v>5</v>
      </c>
      <c r="I25" s="2" t="s">
        <v>6</v>
      </c>
      <c r="J25" s="2" t="s">
        <v>7</v>
      </c>
      <c r="K25" s="2" t="s">
        <v>8</v>
      </c>
      <c r="L25" s="2" t="s">
        <v>9</v>
      </c>
      <c r="M25" s="2" t="s">
        <v>10</v>
      </c>
      <c r="N25" s="2" t="s">
        <v>11</v>
      </c>
      <c r="O25" s="2" t="s">
        <v>12</v>
      </c>
    </row>
    <row r="26" spans="2:15" x14ac:dyDescent="0.2">
      <c r="B26" s="2" t="s">
        <v>15</v>
      </c>
      <c r="C26" s="2">
        <f>Income[[#Totals],[Jan]]</f>
        <v>0</v>
      </c>
      <c r="D26" s="2">
        <f>SUBTOTAL(109,Income[Feb])</f>
        <v>0</v>
      </c>
      <c r="E26" s="2">
        <f>SUBTOTAL(109,Income[Mar])</f>
        <v>0</v>
      </c>
      <c r="F26" s="2">
        <f>SUBTOTAL(109,Income[Apr])</f>
        <v>0</v>
      </c>
      <c r="G26" s="2">
        <f>SUBTOTAL(109,Income[May])</f>
        <v>0</v>
      </c>
      <c r="H26" s="2">
        <f>SUBTOTAL(109,Income[Jun])</f>
        <v>0</v>
      </c>
      <c r="I26" s="2">
        <f>SUBTOTAL(109,Income[Jul])</f>
        <v>0</v>
      </c>
      <c r="J26" s="2">
        <f>SUBTOTAL(109,Income[Aug])</f>
        <v>0</v>
      </c>
      <c r="K26" s="2">
        <f>SUBTOTAL(109,Income[Sep])</f>
        <v>0</v>
      </c>
      <c r="L26" s="2">
        <f>SUBTOTAL(109,Income[Oct])</f>
        <v>0</v>
      </c>
      <c r="M26" s="2">
        <f>SUBTOTAL(109,Income[Nov])</f>
        <v>0</v>
      </c>
      <c r="N26" s="2">
        <f>SUBTOTAL(109,Income[Dec])</f>
        <v>0</v>
      </c>
      <c r="O26" s="2">
        <f>SUBTOTAL(109,Income[Total])</f>
        <v>0</v>
      </c>
    </row>
    <row r="27" spans="2:15" s="4" customFormat="1" x14ac:dyDescent="0.2">
      <c r="B27" s="4" t="s">
        <v>16</v>
      </c>
      <c r="C27" s="2">
        <f>HomeExpenses[[#Totals],[Jan]]</f>
        <v>0</v>
      </c>
      <c r="D27" s="2">
        <f>HomeExpenses[[#Totals],[Feb]]</f>
        <v>0</v>
      </c>
      <c r="E27" s="2">
        <f>HomeExpenses[[#Totals],[Mar]]</f>
        <v>0</v>
      </c>
      <c r="F27" s="2">
        <f>HomeExpenses[[#Totals],[Apr]]</f>
        <v>0</v>
      </c>
      <c r="G27" s="2">
        <f>HomeExpenses[[#Totals],[May]]</f>
        <v>0</v>
      </c>
      <c r="H27" s="2">
        <f>HomeExpenses[[#Totals],[Jun]]</f>
        <v>0</v>
      </c>
      <c r="I27" s="2">
        <f>HomeExpenses[[#Totals],[Jul]]</f>
        <v>0</v>
      </c>
      <c r="J27" s="2">
        <f>HomeExpenses[[#Totals],[Aug]]</f>
        <v>0</v>
      </c>
      <c r="K27" s="2">
        <f>HomeExpenses[[#Totals],[Sep]]</f>
        <v>0</v>
      </c>
      <c r="L27" s="2">
        <f>HomeExpenses[[#Totals],[Oct]]</f>
        <v>0</v>
      </c>
      <c r="M27" s="2">
        <f>HomeExpenses[[#Totals],[Nov]]</f>
        <v>0</v>
      </c>
      <c r="N27" s="2">
        <f>HomeExpenses[[#Totals],[Dec]]</f>
        <v>0</v>
      </c>
      <c r="O27" s="2">
        <f>SUM(Totals[[#This Row],[Jan]:[Dec]])</f>
        <v>0</v>
      </c>
    </row>
    <row r="28" spans="2:15" s="4" customFormat="1" x14ac:dyDescent="0.2">
      <c r="B28" s="4" t="s">
        <v>13</v>
      </c>
      <c r="C28" s="2">
        <f t="shared" ref="C28:O28" si="0">C26-C27</f>
        <v>0</v>
      </c>
      <c r="D28" s="2">
        <f t="shared" si="0"/>
        <v>0</v>
      </c>
      <c r="E28" s="2">
        <f t="shared" si="0"/>
        <v>0</v>
      </c>
      <c r="F28" s="2">
        <f t="shared" si="0"/>
        <v>0</v>
      </c>
      <c r="G28" s="2">
        <f t="shared" si="0"/>
        <v>0</v>
      </c>
      <c r="H28" s="2">
        <f t="shared" si="0"/>
        <v>0</v>
      </c>
      <c r="I28" s="2">
        <f t="shared" si="0"/>
        <v>0</v>
      </c>
      <c r="J28" s="2">
        <f t="shared" si="0"/>
        <v>0</v>
      </c>
      <c r="K28" s="2">
        <f t="shared" si="0"/>
        <v>0</v>
      </c>
      <c r="L28" s="2">
        <f t="shared" si="0"/>
        <v>0</v>
      </c>
      <c r="M28" s="2">
        <f t="shared" si="0"/>
        <v>0</v>
      </c>
      <c r="N28" s="2">
        <f t="shared" si="0"/>
        <v>0</v>
      </c>
      <c r="O28" s="2">
        <f t="shared" si="0"/>
        <v>0</v>
      </c>
    </row>
    <row r="30" spans="2:15" x14ac:dyDescent="0.2">
      <c r="B30" s="2" t="s">
        <v>17</v>
      </c>
      <c r="C30" s="2" t="s">
        <v>12</v>
      </c>
      <c r="D30" s="3" t="s">
        <v>18</v>
      </c>
    </row>
    <row r="31" spans="2:15" x14ac:dyDescent="0.2">
      <c r="B31" s="2" t="str">
        <f>B15</f>
        <v>Essential</v>
      </c>
      <c r="C31" s="2">
        <f>O15</f>
        <v>0</v>
      </c>
      <c r="D31" s="11" t="e">
        <f>Categories[[#This Row],[Total]]/Categories[[#Totals],[Total]]</f>
        <v>#DIV/0!</v>
      </c>
    </row>
    <row r="32" spans="2:15" x14ac:dyDescent="0.2">
      <c r="B32" s="2" t="str">
        <f>B16</f>
        <v>Lifestyle</v>
      </c>
      <c r="C32" s="2">
        <f>O16</f>
        <v>0</v>
      </c>
      <c r="D32" s="11" t="e">
        <f>Categories[[#This Row],[Total]]/Categories[[#Totals],[Total]]</f>
        <v>#DIV/0!</v>
      </c>
    </row>
    <row r="33" spans="2:4" x14ac:dyDescent="0.2">
      <c r="B33" s="2" t="str">
        <f>B17</f>
        <v>Savings/Debt</v>
      </c>
      <c r="C33" s="2">
        <f>O17</f>
        <v>0</v>
      </c>
      <c r="D33" s="11" t="e">
        <f>Categories[[#This Row],[Total]]/Categories[[#Totals],[Total]]</f>
        <v>#DIV/0!</v>
      </c>
    </row>
    <row r="34" spans="2:4" x14ac:dyDescent="0.2">
      <c r="B34" s="2" t="str">
        <f>B18</f>
        <v>Unexpected</v>
      </c>
      <c r="C34" s="2">
        <f>O18</f>
        <v>0</v>
      </c>
      <c r="D34" s="11" t="e">
        <f>Categories[[#This Row],[Total]]/Categories[[#Totals],[Total]]</f>
        <v>#DIV/0!</v>
      </c>
    </row>
    <row r="35" spans="2:4" x14ac:dyDescent="0.2">
      <c r="B35" s="9" t="s">
        <v>12</v>
      </c>
      <c r="C35" s="10">
        <f>HomeExpenses[[#Totals],[Total]]</f>
        <v>0</v>
      </c>
      <c r="D35" s="12" t="s">
        <v>28</v>
      </c>
    </row>
  </sheetData>
  <phoneticPr fontId="0" type="noConversion"/>
  <conditionalFormatting sqref="C28:O28">
    <cfRule type="cellIs" dxfId="0" priority="5" operator="lessThan">
      <formula>0</formula>
    </cfRule>
  </conditionalFormatting>
  <pageMargins left="0.7" right="0.7" top="0.75" bottom="0.75" header="0.5" footer="0.5"/>
  <pageSetup orientation="landscape" horizontalDpi="4294967292" verticalDpi="4294967292" r:id="rId1"/>
  <drawing r:id="rId2"/>
  <tableParts count="4"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Yearly Budget</vt:lpstr>
    </vt:vector>
  </TitlesOfParts>
  <Company>Squawkfox.com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Budget Spreadsheet</dc:title>
  <dc:subject>free budget worksheets</dc:subject>
  <dc:creator>Squawkfox.com</dc:creator>
  <cp:keywords>free budget worksheets, budget spreadsheet</cp:keywords>
  <cp:lastModifiedBy>Carl Ruessmann</cp:lastModifiedBy>
  <cp:lastPrinted>2010-04-18T16:40:30Z</cp:lastPrinted>
  <dcterms:created xsi:type="dcterms:W3CDTF">2010-04-18T04:00:31Z</dcterms:created>
  <dcterms:modified xsi:type="dcterms:W3CDTF">2025-03-09T22:41:52Z</dcterms:modified>
</cp:coreProperties>
</file>